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80" activeTab="2"/>
  </bookViews>
  <sheets>
    <sheet name="MONTHLY" sheetId="1" r:id="rId1"/>
    <sheet name="CALC" sheetId="2" r:id="rId2"/>
    <sheet name="WINNER SIGN" sheetId="3" r:id="rId3"/>
    <sheet name="CHQS" sheetId="4" r:id="rId4"/>
    <sheet name="Christmas" sheetId="5" r:id="rId5"/>
  </sheets>
  <definedNames>
    <definedName name="_xlnm._FilterDatabase" localSheetId="0" hidden="1">'MONTHLY'!$A$6:$O$14</definedName>
    <definedName name="_xlnm.Print_Area" localSheetId="1">'CALC'!$A$1:$P$28</definedName>
    <definedName name="_xlnm.Print_Area" localSheetId="0">'MONTHLY'!$A$1:$N$25</definedName>
    <definedName name="_xlnm.Print_Area" localSheetId="2">'WINNER SIGN'!$A$1:$E$50</definedName>
  </definedNames>
  <calcPr fullCalcOnLoad="1"/>
</workbook>
</file>

<file path=xl/sharedStrings.xml><?xml version="1.0" encoding="utf-8"?>
<sst xmlns="http://schemas.openxmlformats.org/spreadsheetml/2006/main" count="227" uniqueCount="121">
  <si>
    <t>FOR THE MONTH OF:</t>
  </si>
  <si>
    <t>DATE OF DRAW:</t>
  </si>
  <si>
    <t>DRAW</t>
  </si>
  <si>
    <t>WEEK 1</t>
  </si>
  <si>
    <t>WEEK 2</t>
  </si>
  <si>
    <t>WEEK 3</t>
  </si>
  <si>
    <t>WEEK 4</t>
  </si>
  <si>
    <t>WEEK 5</t>
  </si>
  <si>
    <t>MONTH</t>
  </si>
  <si>
    <t>NUMBER</t>
  </si>
  <si>
    <t>WINNER</t>
  </si>
  <si>
    <t>CHQ NO</t>
  </si>
  <si>
    <t>DRAW CONDUCTED BY:</t>
  </si>
  <si>
    <t>ADDRESS:</t>
  </si>
  <si>
    <t>PRIZE</t>
  </si>
  <si>
    <t>WINNERS TO BE NOTIFIED BY (DATE):</t>
  </si>
  <si>
    <t>NOTIFICATION DONE BY (OFFICER):</t>
  </si>
  <si>
    <t>SIGNATURE:</t>
  </si>
  <si>
    <t>1ST PRIZES</t>
  </si>
  <si>
    <t>2ND PRIZES</t>
  </si>
  <si>
    <t>3RD PRIZES</t>
  </si>
  <si>
    <t>OPRA OFFICIAL:</t>
  </si>
  <si>
    <t>INDEPENDENT WITNESS:</t>
  </si>
  <si>
    <t>SIGNATURE</t>
  </si>
  <si>
    <t>NUMBER OF NUMBERS IN THE DRAW:</t>
  </si>
  <si>
    <t>AVAILABLE FUNDS</t>
  </si>
  <si>
    <t>JAN</t>
  </si>
  <si>
    <t>TOTAL FUNDS AVAILABLE FOR DRAW</t>
  </si>
  <si>
    <t>APR</t>
  </si>
  <si>
    <t>JUL</t>
  </si>
  <si>
    <t>OCT</t>
  </si>
  <si>
    <t>YEAR</t>
  </si>
  <si>
    <t>FIRST PRIZE</t>
  </si>
  <si>
    <t>SECOND PRIZE</t>
  </si>
  <si>
    <t>THIRD PRIZE</t>
  </si>
  <si>
    <t>TOTAL PRIZES</t>
  </si>
  <si>
    <t>SUBS IN (from payment checker)</t>
  </si>
  <si>
    <t>QUARTER</t>
  </si>
  <si>
    <t>CHQ NO.</t>
  </si>
  <si>
    <t>Date of Draw</t>
  </si>
  <si>
    <t>Draw for Christmas</t>
  </si>
  <si>
    <t>(taken from October payment checker)</t>
  </si>
  <si>
    <t>NUMBER OF WEEKS DRAWN:</t>
  </si>
  <si>
    <t>(taken from payment checker)</t>
  </si>
  <si>
    <t>(is it a four or five week month?)</t>
  </si>
  <si>
    <t xml:space="preserve">TOTAL INCOME (numbers x weeks):  </t>
  </si>
  <si>
    <t xml:space="preserve">TOTAL PRIZE FUND AVAILABLE (maximum of 50% of income):   </t>
  </si>
  <si>
    <t xml:space="preserve">MAXIMUM WEEKLY INDIVIDUAL PRIZE:  </t>
  </si>
  <si>
    <t xml:space="preserve">MAXIMUM MONTHLY INDIVIDUAL PRIZE:   </t>
  </si>
  <si>
    <t>(10% X number in draw)</t>
  </si>
  <si>
    <t>(10% X total income)</t>
  </si>
  <si>
    <t>NO ONE PRIZE MUST EXCEED 10% OF THE TOTAL INCOME FOR THAT PERIOD</t>
  </si>
  <si>
    <t>WEEKLY PRIZES</t>
  </si>
  <si>
    <t>multipied by</t>
  </si>
  <si>
    <t>no. of weeks</t>
  </si>
  <si>
    <t>TOTAL</t>
  </si>
  <si>
    <t>MONTHLY PRIZES</t>
  </si>
  <si>
    <t xml:space="preserve">FIRST PRIZE:  </t>
  </si>
  <si>
    <t>X</t>
  </si>
  <si>
    <t xml:space="preserve">SECOND PRIZE:  </t>
  </si>
  <si>
    <t xml:space="preserve">THIRD PRIZE:  </t>
  </si>
  <si>
    <t>TOTAL WEEKLY PRIZES</t>
  </si>
  <si>
    <t>TOTAL MONTHLY PRIZES</t>
  </si>
  <si>
    <t>TOTAL PRIZES AWARDED:  £</t>
  </si>
  <si>
    <t>PERCENTAGE OF INCOME AWARDED:</t>
  </si>
  <si>
    <t>(total of weekly and monthly prizes)</t>
  </si>
  <si>
    <t>(equals total prizes awarded divided by total income)</t>
  </si>
  <si>
    <t>MUST NOT EXCEED 50%</t>
  </si>
  <si>
    <t>CALCULATIONS MADE BY:</t>
  </si>
  <si>
    <t>NAME</t>
  </si>
  <si>
    <t>CALCULATIONS CHECKED BY:</t>
  </si>
  <si>
    <t>COMMENTS:</t>
  </si>
  <si>
    <t>DRAW VENUE:</t>
  </si>
  <si>
    <t>1ST PRIZE</t>
  </si>
  <si>
    <t>2ND PRIZE</t>
  </si>
  <si>
    <t>3RD PRIZE</t>
  </si>
  <si>
    <t>OPRA OFFICIAL PRESENT:</t>
  </si>
  <si>
    <t>THE NEXT DRAW WILL BE ON:</t>
  </si>
  <si>
    <t>AT:</t>
  </si>
  <si>
    <t>Date</t>
  </si>
  <si>
    <t>Name</t>
  </si>
  <si>
    <t>chq no</t>
  </si>
  <si>
    <t>Amount</t>
  </si>
  <si>
    <t>OPRA NO</t>
  </si>
  <si>
    <t>COPY &amp; PASTE DATA INTO CHQS OUT FILE</t>
  </si>
  <si>
    <t>N/A</t>
  </si>
  <si>
    <t>PRIZES</t>
  </si>
  <si>
    <t>W/E</t>
  </si>
  <si>
    <t xml:space="preserve"> </t>
  </si>
  <si>
    <t>WEEK ENDING</t>
  </si>
  <si>
    <t>Details also on www.combwich.org.uk</t>
  </si>
  <si>
    <t>NOTIFICATION OF OPRA 100 CLUB WINNERS</t>
  </si>
  <si>
    <t>APPLICATION FORMS AVAILABLE ON TEL 652399</t>
  </si>
  <si>
    <t>Saturday 5th December</t>
  </si>
  <si>
    <t>June</t>
  </si>
  <si>
    <t>3rd July 2020</t>
  </si>
  <si>
    <t>7th Aug 2020</t>
  </si>
  <si>
    <t>TBA</t>
  </si>
  <si>
    <t>15.07.20</t>
  </si>
  <si>
    <t>32 Nursery Close</t>
  </si>
  <si>
    <t>Carol Bradbury</t>
  </si>
  <si>
    <t>Donna Middleditch</t>
  </si>
  <si>
    <t>Tiona Gardener</t>
  </si>
  <si>
    <t>Mervyn Brown</t>
  </si>
  <si>
    <t>Jane Symner</t>
  </si>
  <si>
    <t>L &amp; A Clark</t>
  </si>
  <si>
    <t>D &amp; C Smith</t>
  </si>
  <si>
    <t>Kate Jarvis</t>
  </si>
  <si>
    <t>Joan Selway</t>
  </si>
  <si>
    <t>Linda Ingram</t>
  </si>
  <si>
    <t>Martin Reece</t>
  </si>
  <si>
    <t>A &amp; M Fooks</t>
  </si>
  <si>
    <t>M &amp; V Sperring</t>
  </si>
  <si>
    <t>Barry Leathwood</t>
  </si>
  <si>
    <t>32 Nursery C;lose</t>
  </si>
  <si>
    <t>Ann Leathwood</t>
  </si>
  <si>
    <t>Sheena Tucker</t>
  </si>
  <si>
    <t>Amber Austin</t>
  </si>
  <si>
    <t>Dorothy Barton</t>
  </si>
  <si>
    <t>(remotely by Messenger)</t>
  </si>
  <si>
    <t>(remotely by messenger)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</si>
</sst>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mmmm\-yy"/>
    <numFmt numFmtId="166" formatCode="00000"/>
    <numFmt numFmtId="167" formatCode="mm/dd/yy"/>
    <numFmt numFmtId="168" formatCode="d\-mmm\-yyyy"/>
    <numFmt numFmtId="169" formatCode="[$-809]dd\ mmmm\ yyyy"/>
  </numFmts>
  <fonts count="49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20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2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4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165" fontId="1" fillId="0" borderId="0" xfId="0" applyNumberFormat="1" applyFont="1" applyAlignment="1" applyProtection="1" quotePrefix="1">
      <alignment horizontal="center" vertical="center"/>
      <protection locked="0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19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7" fontId="10" fillId="0" borderId="0" xfId="0" applyNumberFormat="1" applyFont="1" applyAlignment="1">
      <alignment/>
    </xf>
    <xf numFmtId="17" fontId="5" fillId="0" borderId="0" xfId="0" applyNumberFormat="1" applyFont="1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/>
    </xf>
    <xf numFmtId="164" fontId="0" fillId="0" borderId="20" xfId="0" applyNumberFormat="1" applyBorder="1" applyAlignment="1" applyProtection="1">
      <alignment horizontal="center" vertical="center"/>
      <protection/>
    </xf>
    <xf numFmtId="164" fontId="0" fillId="0" borderId="21" xfId="0" applyNumberFormat="1" applyBorder="1" applyAlignment="1" applyProtection="1">
      <alignment horizontal="center" vertical="center"/>
      <protection/>
    </xf>
    <xf numFmtId="164" fontId="0" fillId="0" borderId="22" xfId="0" applyNumberFormat="1" applyBorder="1" applyAlignment="1" applyProtection="1">
      <alignment horizontal="center" vertical="center"/>
      <protection/>
    </xf>
    <xf numFmtId="16" fontId="0" fillId="0" borderId="1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16" fontId="0" fillId="0" borderId="19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2" fontId="5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48" fillId="0" borderId="0" xfId="53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Alignment="1">
      <alignment horizontal="right"/>
    </xf>
    <xf numFmtId="4" fontId="0" fillId="0" borderId="0" xfId="0" applyNumberFormat="1" applyFon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/>
    </xf>
    <xf numFmtId="168" fontId="1" fillId="0" borderId="0" xfId="0" applyNumberFormat="1" applyFont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20" xfId="0" applyBorder="1" applyAlignment="1">
      <alignment vertical="center"/>
    </xf>
    <xf numFmtId="164" fontId="0" fillId="0" borderId="33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0" fillId="0" borderId="3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" fontId="3" fillId="0" borderId="0" xfId="0" applyNumberFormat="1" applyFont="1" applyAlignment="1" applyProtection="1" quotePrefix="1">
      <alignment horizontal="right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8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0" borderId="33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10" xfId="0" applyNumberForma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bwich.org.uk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2" width="8.28125" style="1" customWidth="1"/>
    <col min="3" max="3" width="9.140625" style="1" customWidth="1"/>
    <col min="4" max="4" width="19.7109375" style="1" customWidth="1"/>
    <col min="5" max="5" width="17.7109375" style="11" customWidth="1"/>
    <col min="6" max="6" width="7.7109375" style="1" customWidth="1"/>
    <col min="7" max="7" width="9.140625" style="1" customWidth="1"/>
    <col min="8" max="8" width="19.7109375" style="1" customWidth="1"/>
    <col min="9" max="9" width="8.140625" style="15" customWidth="1"/>
    <col min="10" max="10" width="7.7109375" style="1" customWidth="1"/>
    <col min="11" max="11" width="9.140625" style="1" customWidth="1"/>
    <col min="12" max="12" width="19.00390625" style="1" customWidth="1"/>
    <col min="13" max="13" width="7.28125" style="15" customWidth="1"/>
    <col min="14" max="14" width="7.7109375" style="1" customWidth="1"/>
    <col min="15" max="15" width="12.00390625" style="1" customWidth="1"/>
    <col min="16" max="16384" width="9.140625" style="1" customWidth="1"/>
  </cols>
  <sheetData>
    <row r="1" spans="1:13" ht="19.5" customHeight="1">
      <c r="A1" s="3" t="s">
        <v>1</v>
      </c>
      <c r="B1" s="3"/>
      <c r="D1" s="116" t="s">
        <v>95</v>
      </c>
      <c r="E1" s="117"/>
      <c r="G1" s="118" t="s">
        <v>72</v>
      </c>
      <c r="H1" s="118"/>
      <c r="I1" s="118"/>
      <c r="K1" s="112" t="s">
        <v>99</v>
      </c>
      <c r="L1" s="112"/>
      <c r="M1" s="112"/>
    </row>
    <row r="2" spans="1:13" ht="19.5" customHeight="1">
      <c r="A2" s="3"/>
      <c r="B2" s="3"/>
      <c r="G2" s="118" t="s">
        <v>77</v>
      </c>
      <c r="H2" s="118"/>
      <c r="I2" s="118"/>
      <c r="K2" s="119" t="s">
        <v>96</v>
      </c>
      <c r="L2" s="119"/>
      <c r="M2" s="119"/>
    </row>
    <row r="3" spans="1:13" ht="29.25" customHeight="1">
      <c r="A3" s="3" t="s">
        <v>0</v>
      </c>
      <c r="B3" s="3"/>
      <c r="D3" s="97" t="s">
        <v>94</v>
      </c>
      <c r="E3" s="61"/>
      <c r="F3" s="61"/>
      <c r="G3" s="61"/>
      <c r="I3" s="64" t="s">
        <v>78</v>
      </c>
      <c r="J3" s="63"/>
      <c r="K3" s="111" t="s">
        <v>97</v>
      </c>
      <c r="L3" s="111"/>
      <c r="M3" s="111"/>
    </row>
    <row r="4" spans="1:2" ht="19.5" customHeight="1" thickBot="1">
      <c r="A4" s="3"/>
      <c r="B4" s="3"/>
    </row>
    <row r="5" spans="1:14" ht="24.75" customHeight="1">
      <c r="A5" s="4"/>
      <c r="B5" s="37"/>
      <c r="C5" s="113" t="s">
        <v>18</v>
      </c>
      <c r="D5" s="114"/>
      <c r="E5" s="114"/>
      <c r="F5" s="115"/>
      <c r="G5" s="123" t="s">
        <v>19</v>
      </c>
      <c r="H5" s="124"/>
      <c r="I5" s="124"/>
      <c r="J5" s="125"/>
      <c r="K5" s="120" t="s">
        <v>20</v>
      </c>
      <c r="L5" s="121"/>
      <c r="M5" s="121"/>
      <c r="N5" s="122"/>
    </row>
    <row r="6" spans="1:14" ht="24.75" customHeight="1">
      <c r="A6" s="5" t="s">
        <v>2</v>
      </c>
      <c r="B6" s="66" t="s">
        <v>87</v>
      </c>
      <c r="C6" s="7" t="s">
        <v>9</v>
      </c>
      <c r="D6" s="2" t="s">
        <v>10</v>
      </c>
      <c r="E6" s="12" t="s">
        <v>14</v>
      </c>
      <c r="F6" s="8" t="s">
        <v>11</v>
      </c>
      <c r="G6" s="7" t="s">
        <v>9</v>
      </c>
      <c r="H6" s="2" t="s">
        <v>10</v>
      </c>
      <c r="I6" s="14" t="s">
        <v>14</v>
      </c>
      <c r="J6" s="8" t="s">
        <v>11</v>
      </c>
      <c r="K6" s="7" t="s">
        <v>9</v>
      </c>
      <c r="L6" s="2" t="s">
        <v>10</v>
      </c>
      <c r="M6" s="14" t="s">
        <v>14</v>
      </c>
      <c r="N6" s="8" t="s">
        <v>11</v>
      </c>
    </row>
    <row r="7" spans="1:14" ht="24.75" customHeight="1">
      <c r="A7" s="5" t="s">
        <v>3</v>
      </c>
      <c r="B7" s="83">
        <v>43989</v>
      </c>
      <c r="C7" s="98">
        <v>22</v>
      </c>
      <c r="D7" s="93" t="s">
        <v>100</v>
      </c>
      <c r="E7" s="79">
        <v>18</v>
      </c>
      <c r="F7" s="100"/>
      <c r="G7" s="98">
        <v>10</v>
      </c>
      <c r="H7" s="93" t="s">
        <v>101</v>
      </c>
      <c r="I7" s="79">
        <v>12</v>
      </c>
      <c r="J7" s="100"/>
      <c r="K7" s="98">
        <v>56</v>
      </c>
      <c r="L7" s="93" t="s">
        <v>102</v>
      </c>
      <c r="M7" s="79">
        <v>7</v>
      </c>
      <c r="N7" s="100"/>
    </row>
    <row r="8" spans="1:14" ht="24.75" customHeight="1">
      <c r="A8" s="5" t="s">
        <v>4</v>
      </c>
      <c r="B8" s="86">
        <f>B7+7</f>
        <v>43996</v>
      </c>
      <c r="C8" s="98">
        <v>53</v>
      </c>
      <c r="D8" s="93" t="s">
        <v>117</v>
      </c>
      <c r="E8" s="79">
        <v>18</v>
      </c>
      <c r="F8" s="100"/>
      <c r="G8" s="98">
        <v>15</v>
      </c>
      <c r="H8" s="93" t="s">
        <v>103</v>
      </c>
      <c r="I8" s="79">
        <v>12</v>
      </c>
      <c r="J8" s="100"/>
      <c r="K8" s="98">
        <v>70</v>
      </c>
      <c r="L8" s="93" t="s">
        <v>104</v>
      </c>
      <c r="M8" s="79">
        <v>7</v>
      </c>
      <c r="N8" s="100"/>
    </row>
    <row r="9" spans="1:14" ht="24.75" customHeight="1">
      <c r="A9" s="5" t="s">
        <v>5</v>
      </c>
      <c r="B9" s="86">
        <f>B8+7</f>
        <v>44003</v>
      </c>
      <c r="C9" s="98">
        <v>25</v>
      </c>
      <c r="D9" s="93" t="s">
        <v>105</v>
      </c>
      <c r="E9" s="79">
        <v>18</v>
      </c>
      <c r="F9" s="100"/>
      <c r="G9" s="98">
        <v>13</v>
      </c>
      <c r="H9" s="93" t="s">
        <v>106</v>
      </c>
      <c r="I9" s="79">
        <v>12</v>
      </c>
      <c r="J9" s="100"/>
      <c r="K9" s="98">
        <v>16</v>
      </c>
      <c r="L9" s="93" t="s">
        <v>118</v>
      </c>
      <c r="M9" s="79">
        <v>7</v>
      </c>
      <c r="N9" s="100"/>
    </row>
    <row r="10" spans="1:15" ht="24.75" customHeight="1">
      <c r="A10" s="5" t="s">
        <v>6</v>
      </c>
      <c r="B10" s="86">
        <f>B9+7</f>
        <v>44010</v>
      </c>
      <c r="C10" s="98">
        <v>70</v>
      </c>
      <c r="D10" s="93" t="s">
        <v>104</v>
      </c>
      <c r="E10" s="79">
        <v>18</v>
      </c>
      <c r="F10" s="100"/>
      <c r="G10" s="98">
        <v>29</v>
      </c>
      <c r="H10" s="93" t="s">
        <v>107</v>
      </c>
      <c r="I10" s="79">
        <v>12</v>
      </c>
      <c r="J10" s="100"/>
      <c r="K10" s="98">
        <v>67</v>
      </c>
      <c r="L10" s="93" t="s">
        <v>108</v>
      </c>
      <c r="M10" s="79">
        <v>7</v>
      </c>
      <c r="N10" s="100"/>
      <c r="O10" s="1" t="s">
        <v>88</v>
      </c>
    </row>
    <row r="11" spans="1:14" ht="24.75" customHeight="1">
      <c r="A11" s="5" t="s">
        <v>7</v>
      </c>
      <c r="B11" s="86" t="s">
        <v>85</v>
      </c>
      <c r="C11" s="87" t="s">
        <v>85</v>
      </c>
      <c r="D11" s="88" t="s">
        <v>85</v>
      </c>
      <c r="E11" s="80"/>
      <c r="F11" s="89" t="s">
        <v>85</v>
      </c>
      <c r="G11" s="87" t="s">
        <v>85</v>
      </c>
      <c r="H11" s="88" t="s">
        <v>85</v>
      </c>
      <c r="I11" s="80"/>
      <c r="J11" s="89" t="s">
        <v>85</v>
      </c>
      <c r="K11" s="87" t="s">
        <v>85</v>
      </c>
      <c r="L11" s="88" t="s">
        <v>85</v>
      </c>
      <c r="M11" s="80"/>
      <c r="N11" s="89" t="s">
        <v>85</v>
      </c>
    </row>
    <row r="12" spans="1:14" ht="24.75" customHeight="1" thickBot="1">
      <c r="A12" s="9" t="s">
        <v>8</v>
      </c>
      <c r="B12" s="67" t="s">
        <v>94</v>
      </c>
      <c r="C12" s="99">
        <v>36</v>
      </c>
      <c r="D12" s="94" t="s">
        <v>109</v>
      </c>
      <c r="E12" s="81">
        <v>26</v>
      </c>
      <c r="F12" s="101"/>
      <c r="G12" s="99">
        <v>26</v>
      </c>
      <c r="H12" s="94" t="s">
        <v>110</v>
      </c>
      <c r="I12" s="81">
        <v>17</v>
      </c>
      <c r="J12" s="101"/>
      <c r="K12" s="102">
        <v>33</v>
      </c>
      <c r="L12" s="95" t="s">
        <v>111</v>
      </c>
      <c r="M12" s="82">
        <v>7.5</v>
      </c>
      <c r="N12" s="103"/>
    </row>
    <row r="13" spans="1:14" ht="24.75" customHeight="1" thickBot="1">
      <c r="A13" s="6" t="s">
        <v>8</v>
      </c>
      <c r="B13" s="10"/>
      <c r="C13" s="10"/>
      <c r="D13" s="10"/>
      <c r="E13" s="13"/>
      <c r="F13" s="10"/>
      <c r="G13" s="10"/>
      <c r="H13" s="10"/>
      <c r="I13" s="16"/>
      <c r="J13" s="10"/>
      <c r="K13" s="99">
        <v>102</v>
      </c>
      <c r="L13" s="94" t="s">
        <v>112</v>
      </c>
      <c r="M13" s="81">
        <v>7.5</v>
      </c>
      <c r="N13" s="101"/>
    </row>
    <row r="14" spans="1:14" ht="24.75" customHeight="1">
      <c r="A14" s="10"/>
      <c r="B14" s="10"/>
      <c r="C14" s="10"/>
      <c r="D14" s="10"/>
      <c r="E14" s="13"/>
      <c r="F14" s="10"/>
      <c r="G14" s="10"/>
      <c r="H14" s="10"/>
      <c r="I14" s="16"/>
      <c r="J14" s="10"/>
      <c r="K14" s="10" t="s">
        <v>88</v>
      </c>
      <c r="L14" s="10"/>
      <c r="M14" s="16"/>
      <c r="N14" s="10"/>
    </row>
    <row r="16" spans="1:9" ht="19.5" customHeight="1">
      <c r="A16" s="3" t="s">
        <v>12</v>
      </c>
      <c r="B16" s="3"/>
      <c r="D16" s="111" t="s">
        <v>113</v>
      </c>
      <c r="E16" s="112"/>
      <c r="F16" s="69"/>
      <c r="G16" s="69"/>
      <c r="I16" s="17" t="s">
        <v>17</v>
      </c>
    </row>
    <row r="17" spans="1:7" ht="19.5" customHeight="1">
      <c r="A17" s="3" t="s">
        <v>13</v>
      </c>
      <c r="B17" s="3"/>
      <c r="D17" s="111" t="s">
        <v>114</v>
      </c>
      <c r="E17" s="112"/>
      <c r="F17" s="112"/>
      <c r="G17" s="112"/>
    </row>
    <row r="18" spans="1:7" ht="19.5" customHeight="1">
      <c r="A18" s="3"/>
      <c r="B18" s="3"/>
      <c r="F18" s="11"/>
      <c r="G18" s="11"/>
    </row>
    <row r="19" spans="1:9" ht="19.5" customHeight="1">
      <c r="A19" s="3" t="s">
        <v>21</v>
      </c>
      <c r="B19" s="3"/>
      <c r="D19" s="111" t="s">
        <v>115</v>
      </c>
      <c r="E19" s="112"/>
      <c r="I19" s="17" t="s">
        <v>17</v>
      </c>
    </row>
    <row r="20" spans="1:4" ht="19.5" customHeight="1">
      <c r="A20" s="3"/>
      <c r="B20" s="3"/>
      <c r="D20" s="1" t="s">
        <v>88</v>
      </c>
    </row>
    <row r="21" spans="1:9" ht="19.5" customHeight="1">
      <c r="A21" s="3" t="s">
        <v>22</v>
      </c>
      <c r="B21" s="3"/>
      <c r="D21" s="111" t="s">
        <v>116</v>
      </c>
      <c r="E21" s="112"/>
      <c r="F21" s="69"/>
      <c r="G21" s="69"/>
      <c r="I21" s="17" t="s">
        <v>23</v>
      </c>
    </row>
    <row r="22" spans="1:9" ht="19.5" customHeight="1">
      <c r="A22" s="3"/>
      <c r="B22" s="3"/>
      <c r="D22" s="92" t="s">
        <v>120</v>
      </c>
      <c r="I22" s="17"/>
    </row>
    <row r="24" spans="1:7" ht="19.5" customHeight="1">
      <c r="A24" s="3" t="s">
        <v>15</v>
      </c>
      <c r="B24" s="3"/>
      <c r="E24" s="109" t="s">
        <v>98</v>
      </c>
      <c r="F24" s="110"/>
      <c r="G24" s="110"/>
    </row>
    <row r="25" spans="1:7" ht="19.5" customHeight="1">
      <c r="A25" s="3" t="s">
        <v>16</v>
      </c>
      <c r="B25" s="3"/>
      <c r="E25" s="109"/>
      <c r="F25" s="110"/>
      <c r="G25" s="110"/>
    </row>
    <row r="26" spans="1:2" ht="19.5" customHeight="1">
      <c r="A26" s="3"/>
      <c r="B26" s="3"/>
    </row>
    <row r="27" spans="1:2" ht="19.5" customHeight="1">
      <c r="A27" s="3"/>
      <c r="B27" s="3"/>
    </row>
    <row r="28" spans="1:2" ht="19.5" customHeight="1">
      <c r="A28" s="3"/>
      <c r="B28" s="3"/>
    </row>
    <row r="29" spans="1:2" ht="19.5" customHeight="1">
      <c r="A29" s="3"/>
      <c r="B29" s="3"/>
    </row>
    <row r="31" ht="19.5" customHeight="1"/>
    <row r="32" ht="19.5" customHeight="1"/>
    <row r="33" ht="12.75" customHeight="1"/>
    <row r="34" ht="19.5" customHeight="1"/>
    <row r="35" ht="19.5" customHeight="1"/>
    <row r="36" ht="19.5" customHeight="1"/>
    <row r="37" ht="19.5" customHeight="1"/>
    <row r="38" ht="19.5" customHeight="1"/>
    <row r="39" ht="12.75" customHeight="1"/>
    <row r="40" ht="19.5" customHeight="1"/>
  </sheetData>
  <sheetProtection/>
  <autoFilter ref="A6:O14"/>
  <mergeCells count="15">
    <mergeCell ref="K1:M1"/>
    <mergeCell ref="C5:F5"/>
    <mergeCell ref="D1:E1"/>
    <mergeCell ref="G2:I2"/>
    <mergeCell ref="G1:I1"/>
    <mergeCell ref="K3:M3"/>
    <mergeCell ref="K2:M2"/>
    <mergeCell ref="K5:N5"/>
    <mergeCell ref="G5:J5"/>
    <mergeCell ref="E24:G24"/>
    <mergeCell ref="E25:G25"/>
    <mergeCell ref="D16:E16"/>
    <mergeCell ref="D19:E19"/>
    <mergeCell ref="D21:E21"/>
    <mergeCell ref="D17:G17"/>
  </mergeCells>
  <printOptions/>
  <pageMargins left="0.7" right="0.7" top="0.75" bottom="0.75" header="0.3" footer="0.3"/>
  <pageSetup fitToHeight="1" fitToWidth="1" orientation="landscape" paperSize="9" scale="84" r:id="rId1"/>
  <headerFooter alignWithMargins="0">
    <oddHeader>&amp;CSCHEDULE OF DRAW AND WINNERS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15" sqref="F15:M15"/>
    </sheetView>
  </sheetViews>
  <sheetFormatPr defaultColWidth="9.140625" defaultRowHeight="12.75"/>
  <cols>
    <col min="5" max="5" width="12.421875" style="0" bestFit="1" customWidth="1"/>
    <col min="8" max="8" width="6.28125" style="0" customWidth="1"/>
    <col min="14" max="14" width="9.8515625" style="0" customWidth="1"/>
    <col min="15" max="15" width="0.85546875" style="0" hidden="1" customWidth="1"/>
    <col min="16" max="16" width="12.8515625" style="0" customWidth="1"/>
  </cols>
  <sheetData>
    <row r="1" spans="1:16" ht="24.75" customHeight="1">
      <c r="A1" s="3" t="s">
        <v>24</v>
      </c>
      <c r="B1" s="1"/>
      <c r="C1" s="1"/>
      <c r="D1" s="1"/>
      <c r="E1" s="78">
        <v>103</v>
      </c>
      <c r="F1" s="1"/>
      <c r="G1" s="1"/>
      <c r="H1" s="1"/>
      <c r="I1" s="3" t="s">
        <v>42</v>
      </c>
      <c r="J1" s="1"/>
      <c r="K1" s="1"/>
      <c r="L1" s="85">
        <v>4</v>
      </c>
      <c r="M1" s="137" t="str">
        <f>MONTHLY!$D$3</f>
        <v>June</v>
      </c>
      <c r="N1" s="138"/>
      <c r="O1" s="139"/>
      <c r="P1" s="139"/>
    </row>
    <row r="2" spans="1:14" ht="15" customHeight="1">
      <c r="A2" s="3" t="s">
        <v>43</v>
      </c>
      <c r="B2" s="1"/>
      <c r="C2" s="1"/>
      <c r="D2" s="1"/>
      <c r="E2" s="1"/>
      <c r="F2" s="1"/>
      <c r="G2" s="1"/>
      <c r="H2" s="1"/>
      <c r="I2" s="3" t="s">
        <v>44</v>
      </c>
      <c r="J2" s="1"/>
      <c r="K2" s="1"/>
      <c r="L2" s="1"/>
      <c r="M2" s="1"/>
      <c r="N2" s="1"/>
    </row>
    <row r="3" spans="1:14" ht="24.75" customHeight="1">
      <c r="A3" s="3"/>
      <c r="B3" s="1"/>
      <c r="C3" s="1"/>
      <c r="D3" s="1"/>
      <c r="E3" s="1"/>
      <c r="F3" s="1"/>
      <c r="G3" s="1"/>
      <c r="H3" s="1"/>
      <c r="I3" s="3"/>
      <c r="J3" s="1"/>
      <c r="K3" s="1"/>
      <c r="L3" s="1"/>
      <c r="M3" s="1"/>
      <c r="N3" s="1"/>
    </row>
    <row r="4" spans="1:16" ht="24.75" customHeight="1">
      <c r="A4" s="3" t="s">
        <v>45</v>
      </c>
      <c r="B4" s="1"/>
      <c r="C4" s="1"/>
      <c r="D4" s="1"/>
      <c r="E4" s="38">
        <f>E1*L1</f>
        <v>412</v>
      </c>
      <c r="F4" s="1"/>
      <c r="G4" s="1"/>
      <c r="H4" s="1"/>
      <c r="I4" s="3" t="s">
        <v>46</v>
      </c>
      <c r="J4" s="1"/>
      <c r="K4" s="1"/>
      <c r="L4" s="1"/>
      <c r="M4" s="1"/>
      <c r="N4" s="1"/>
      <c r="P4" s="38">
        <f>E4/2</f>
        <v>206</v>
      </c>
    </row>
    <row r="5" spans="1:16" ht="24.75" customHeight="1">
      <c r="A5" s="3" t="s">
        <v>47</v>
      </c>
      <c r="B5" s="1"/>
      <c r="C5" s="1"/>
      <c r="D5" s="1"/>
      <c r="E5" s="38" t="s">
        <v>88</v>
      </c>
      <c r="G5" s="1"/>
      <c r="H5" s="1"/>
      <c r="I5" s="3" t="s">
        <v>48</v>
      </c>
      <c r="J5" s="1"/>
      <c r="K5" s="1"/>
      <c r="L5" s="1"/>
      <c r="M5" s="1"/>
      <c r="P5" s="38">
        <f>E4*0.1</f>
        <v>41.2</v>
      </c>
    </row>
    <row r="6" spans="1:14" ht="15" customHeight="1">
      <c r="A6" s="3" t="s">
        <v>49</v>
      </c>
      <c r="B6" s="1"/>
      <c r="C6" s="1"/>
      <c r="D6" s="1"/>
      <c r="E6" s="1"/>
      <c r="F6" s="1"/>
      <c r="G6" s="1"/>
      <c r="H6" s="1"/>
      <c r="I6" s="3" t="s">
        <v>50</v>
      </c>
      <c r="J6" s="1"/>
      <c r="K6" s="1"/>
      <c r="L6" s="1"/>
      <c r="M6" s="1"/>
      <c r="N6" s="1"/>
    </row>
    <row r="7" spans="1:14" ht="24.75" customHeight="1">
      <c r="A7" s="3"/>
      <c r="B7" s="1"/>
      <c r="C7" s="1"/>
      <c r="D7" s="1"/>
      <c r="E7" s="1"/>
      <c r="F7" s="1"/>
      <c r="G7" s="1"/>
      <c r="H7" s="1"/>
      <c r="I7" s="3"/>
      <c r="J7" s="1"/>
      <c r="K7" s="1"/>
      <c r="L7" s="1"/>
      <c r="M7" s="1"/>
      <c r="N7" s="1"/>
    </row>
    <row r="8" spans="1:14" ht="24.75" customHeight="1">
      <c r="A8" s="140" t="s">
        <v>51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ht="24.75" customHeight="1">
      <c r="A9" s="3"/>
      <c r="B9" s="1"/>
      <c r="C9" s="1"/>
      <c r="D9" s="1"/>
      <c r="E9" s="1"/>
      <c r="F9" s="1"/>
      <c r="G9" s="1"/>
      <c r="H9" s="1"/>
      <c r="I9" s="3"/>
      <c r="J9" s="1"/>
      <c r="K9" s="1"/>
      <c r="L9" s="1"/>
      <c r="M9" s="1"/>
      <c r="N9" s="1"/>
    </row>
    <row r="10" spans="1:17" ht="24.75" customHeight="1">
      <c r="A10" s="128" t="s">
        <v>52</v>
      </c>
      <c r="B10" s="129"/>
      <c r="C10" s="130"/>
      <c r="D10" s="39" t="s">
        <v>53</v>
      </c>
      <c r="E10" s="39" t="s">
        <v>54</v>
      </c>
      <c r="F10" s="141" t="s">
        <v>55</v>
      </c>
      <c r="G10" s="142"/>
      <c r="H10" s="2"/>
      <c r="I10" s="128" t="s">
        <v>56</v>
      </c>
      <c r="J10" s="129"/>
      <c r="K10" s="129"/>
      <c r="L10" s="129"/>
      <c r="M10" s="130"/>
      <c r="N10" s="1"/>
      <c r="Q10">
        <v>204</v>
      </c>
    </row>
    <row r="11" spans="1:14" ht="24.75" customHeight="1">
      <c r="A11" s="33" t="s">
        <v>57</v>
      </c>
      <c r="B11" s="2"/>
      <c r="C11" s="40">
        <v>18</v>
      </c>
      <c r="D11" s="2" t="s">
        <v>58</v>
      </c>
      <c r="E11" s="2">
        <f>L1</f>
        <v>4</v>
      </c>
      <c r="F11" s="131">
        <f>C11*E11</f>
        <v>72</v>
      </c>
      <c r="G11" s="132"/>
      <c r="H11" s="2"/>
      <c r="I11" s="128" t="s">
        <v>57</v>
      </c>
      <c r="J11" s="135"/>
      <c r="K11" s="136"/>
      <c r="L11" s="131">
        <v>26</v>
      </c>
      <c r="M11" s="132"/>
      <c r="N11" s="1"/>
    </row>
    <row r="12" spans="1:14" ht="24.75" customHeight="1">
      <c r="A12" s="33" t="s">
        <v>59</v>
      </c>
      <c r="B12" s="2"/>
      <c r="C12" s="40">
        <v>12</v>
      </c>
      <c r="D12" s="2" t="s">
        <v>58</v>
      </c>
      <c r="E12" s="2">
        <f>L1</f>
        <v>4</v>
      </c>
      <c r="F12" s="131">
        <f>C12*E12</f>
        <v>48</v>
      </c>
      <c r="G12" s="132"/>
      <c r="H12" s="2"/>
      <c r="I12" s="128" t="s">
        <v>59</v>
      </c>
      <c r="J12" s="135"/>
      <c r="K12" s="136"/>
      <c r="L12" s="131">
        <v>17</v>
      </c>
      <c r="M12" s="132"/>
      <c r="N12" s="1"/>
    </row>
    <row r="13" spans="1:14" ht="24.75" customHeight="1">
      <c r="A13" s="33" t="s">
        <v>60</v>
      </c>
      <c r="B13" s="2"/>
      <c r="C13" s="40">
        <v>7</v>
      </c>
      <c r="D13" s="2" t="s">
        <v>58</v>
      </c>
      <c r="E13" s="2">
        <f>L1</f>
        <v>4</v>
      </c>
      <c r="F13" s="131">
        <f>C13*E13</f>
        <v>28</v>
      </c>
      <c r="G13" s="132"/>
      <c r="H13" s="2"/>
      <c r="I13" s="128" t="s">
        <v>60</v>
      </c>
      <c r="J13" s="135"/>
      <c r="K13" s="136"/>
      <c r="L13" s="131">
        <v>7.5</v>
      </c>
      <c r="M13" s="132"/>
      <c r="N13" s="1"/>
    </row>
    <row r="14" spans="1:14" ht="24.75" customHeight="1">
      <c r="A14" s="128"/>
      <c r="B14" s="129"/>
      <c r="C14" s="129"/>
      <c r="D14" s="129"/>
      <c r="E14" s="129"/>
      <c r="F14" s="129"/>
      <c r="G14" s="130"/>
      <c r="H14" s="2"/>
      <c r="I14" s="128" t="s">
        <v>60</v>
      </c>
      <c r="J14" s="135"/>
      <c r="K14" s="136"/>
      <c r="L14" s="131">
        <v>7.5</v>
      </c>
      <c r="M14" s="132"/>
      <c r="N14" s="1"/>
    </row>
    <row r="15" spans="1:14" ht="24.75" customHeight="1">
      <c r="A15" s="128" t="s">
        <v>61</v>
      </c>
      <c r="B15" s="129"/>
      <c r="C15" s="129"/>
      <c r="D15" s="129"/>
      <c r="E15" s="130"/>
      <c r="F15" s="131">
        <f>SUM(F11:G13)</f>
        <v>148</v>
      </c>
      <c r="G15" s="132"/>
      <c r="H15" s="2"/>
      <c r="I15" s="33" t="s">
        <v>62</v>
      </c>
      <c r="J15" s="2"/>
      <c r="K15" s="2"/>
      <c r="L15" s="131">
        <f>SUM(L11:M14)</f>
        <v>58</v>
      </c>
      <c r="M15" s="132"/>
      <c r="N15" s="1"/>
    </row>
    <row r="16" spans="1:14" ht="24.75" customHeight="1">
      <c r="A16" s="3"/>
      <c r="B16" s="1"/>
      <c r="C16" s="1"/>
      <c r="D16" s="1"/>
      <c r="E16" s="1"/>
      <c r="F16" s="3"/>
      <c r="G16" s="3"/>
      <c r="H16" s="1"/>
      <c r="I16" s="3"/>
      <c r="J16" s="1"/>
      <c r="K16" s="1"/>
      <c r="L16" s="3"/>
      <c r="M16" s="1"/>
      <c r="N16" s="1"/>
    </row>
    <row r="17" spans="1:14" ht="24.75" customHeight="1">
      <c r="A17" s="3" t="s">
        <v>63</v>
      </c>
      <c r="B17" s="1"/>
      <c r="C17" s="1"/>
      <c r="D17" s="133">
        <f>F15+L15</f>
        <v>206</v>
      </c>
      <c r="E17" s="133"/>
      <c r="F17" s="1"/>
      <c r="G17" s="1"/>
      <c r="H17" s="1"/>
      <c r="I17" s="3" t="s">
        <v>64</v>
      </c>
      <c r="J17" s="1"/>
      <c r="K17" s="1"/>
      <c r="L17" s="1"/>
      <c r="M17" s="41">
        <f>D17/E4</f>
        <v>0.5</v>
      </c>
      <c r="N17" s="1"/>
    </row>
    <row r="18" spans="1:14" ht="15" customHeight="1">
      <c r="A18" s="3" t="s">
        <v>65</v>
      </c>
      <c r="B18" s="1"/>
      <c r="C18" s="1"/>
      <c r="D18" s="1"/>
      <c r="E18" s="1"/>
      <c r="F18" s="1"/>
      <c r="G18" s="1"/>
      <c r="H18" s="1"/>
      <c r="I18" s="3" t="s">
        <v>66</v>
      </c>
      <c r="J18" s="1"/>
      <c r="K18" s="1"/>
      <c r="L18" s="1"/>
      <c r="M18" s="1"/>
      <c r="N18" s="1"/>
    </row>
    <row r="19" ht="15" customHeight="1">
      <c r="I19" s="42" t="s">
        <v>67</v>
      </c>
    </row>
    <row r="23" spans="1:9" ht="12.75">
      <c r="A23" t="s">
        <v>68</v>
      </c>
      <c r="D23" s="134"/>
      <c r="E23" s="134"/>
      <c r="F23" s="43" t="s">
        <v>69</v>
      </c>
      <c r="G23" s="126"/>
      <c r="H23" s="126"/>
      <c r="I23" s="126"/>
    </row>
    <row r="25" spans="1:9" ht="12.75">
      <c r="A25" t="s">
        <v>70</v>
      </c>
      <c r="E25" s="84"/>
      <c r="F25" t="s">
        <v>69</v>
      </c>
      <c r="G25" s="126"/>
      <c r="H25" s="126"/>
      <c r="I25" s="126"/>
    </row>
    <row r="27" spans="1:16" ht="12.75">
      <c r="A27" t="s">
        <v>71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</row>
    <row r="28" spans="3:16" ht="12.75"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</sheetData>
  <sheetProtection/>
  <mergeCells count="25">
    <mergeCell ref="M1:P1"/>
    <mergeCell ref="A8:N8"/>
    <mergeCell ref="A10:C10"/>
    <mergeCell ref="F10:G10"/>
    <mergeCell ref="I10:M10"/>
    <mergeCell ref="A14:G14"/>
    <mergeCell ref="I14:K14"/>
    <mergeCell ref="L14:M14"/>
    <mergeCell ref="F11:G11"/>
    <mergeCell ref="I11:K11"/>
    <mergeCell ref="L11:M11"/>
    <mergeCell ref="F12:G12"/>
    <mergeCell ref="I12:K12"/>
    <mergeCell ref="L12:M12"/>
    <mergeCell ref="F13:G13"/>
    <mergeCell ref="I13:K13"/>
    <mergeCell ref="L13:M13"/>
    <mergeCell ref="G23:I23"/>
    <mergeCell ref="G25:I25"/>
    <mergeCell ref="C27:P28"/>
    <mergeCell ref="A15:E15"/>
    <mergeCell ref="F15:G15"/>
    <mergeCell ref="L15:M15"/>
    <mergeCell ref="D17:E17"/>
    <mergeCell ref="D23:E23"/>
  </mergeCells>
  <printOptions/>
  <pageMargins left="0.7" right="0.7" top="0.75" bottom="0.75" header="0.3" footer="0.3"/>
  <pageSetup fitToHeight="1" fitToWidth="1" horizontalDpi="300" verticalDpi="300" orientation="landscape" paperSize="9" scale="91" r:id="rId1"/>
  <headerFooter alignWithMargins="0">
    <oddHeader>&amp;C&amp;14CALCULATION OF PRIZES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tabSelected="1" zoomScalePageLayoutView="0" workbookViewId="0" topLeftCell="A22">
      <selection activeCell="A44" sqref="A44"/>
    </sheetView>
  </sheetViews>
  <sheetFormatPr defaultColWidth="9.140625" defaultRowHeight="12.75"/>
  <cols>
    <col min="1" max="1" width="14.421875" style="46" customWidth="1"/>
    <col min="2" max="2" width="19.421875" style="46" customWidth="1"/>
    <col min="3" max="3" width="13.421875" style="46" customWidth="1"/>
    <col min="4" max="4" width="32.421875" style="46" customWidth="1"/>
    <col min="5" max="5" width="15.28125" style="46" customWidth="1"/>
    <col min="6" max="16384" width="9.140625" style="46" customWidth="1"/>
  </cols>
  <sheetData>
    <row r="2" spans="1:5" ht="20.25">
      <c r="A2" s="150" t="s">
        <v>91</v>
      </c>
      <c r="B2" s="151"/>
      <c r="C2" s="151"/>
      <c r="D2" s="151"/>
      <c r="E2" s="151"/>
    </row>
    <row r="4" spans="1:5" ht="24.75" customHeight="1">
      <c r="A4" s="44" t="s">
        <v>1</v>
      </c>
      <c r="B4" s="44"/>
      <c r="C4" s="143" t="str">
        <f>MONTHLY!$D$1</f>
        <v>3rd July 2020</v>
      </c>
      <c r="D4" s="144"/>
      <c r="E4" s="45"/>
    </row>
    <row r="5" spans="1:5" ht="24.75" customHeight="1">
      <c r="A5" s="44" t="s">
        <v>0</v>
      </c>
      <c r="B5" s="44"/>
      <c r="C5" s="145" t="str">
        <f>MONTHLY!$D$3</f>
        <v>June</v>
      </c>
      <c r="D5" s="146"/>
      <c r="E5" s="45"/>
    </row>
    <row r="6" spans="1:5" ht="24.75" customHeight="1">
      <c r="A6" s="147" t="s">
        <v>72</v>
      </c>
      <c r="B6" s="147"/>
      <c r="C6" s="148" t="str">
        <f>MONTHLY!$K$1</f>
        <v>32 Nursery Close</v>
      </c>
      <c r="D6" s="149"/>
      <c r="E6" s="45"/>
    </row>
    <row r="8" spans="1:5" ht="15">
      <c r="A8" s="48" t="s">
        <v>2</v>
      </c>
      <c r="B8" s="49" t="s">
        <v>89</v>
      </c>
      <c r="C8" s="154" t="s">
        <v>73</v>
      </c>
      <c r="D8" s="154"/>
      <c r="E8" s="155"/>
    </row>
    <row r="9" spans="1:5" ht="15">
      <c r="A9" s="48"/>
      <c r="B9" s="48"/>
      <c r="C9" s="48" t="s">
        <v>9</v>
      </c>
      <c r="D9" s="48" t="s">
        <v>10</v>
      </c>
      <c r="E9" s="50" t="s">
        <v>14</v>
      </c>
    </row>
    <row r="10" spans="1:5" ht="15">
      <c r="A10" s="51"/>
      <c r="B10" s="51"/>
      <c r="C10" s="48"/>
      <c r="D10" s="48"/>
      <c r="E10" s="50"/>
    </row>
    <row r="11" spans="1:9" ht="15">
      <c r="A11" s="48" t="s">
        <v>3</v>
      </c>
      <c r="B11" s="52">
        <f>MONTHLY!B7</f>
        <v>43989</v>
      </c>
      <c r="C11" s="48">
        <f>MONTHLY!C7</f>
        <v>22</v>
      </c>
      <c r="D11" s="48" t="str">
        <f>MONTHLY!D7</f>
        <v>Carol Bradbury</v>
      </c>
      <c r="E11" s="50">
        <f>MONTHLY!E7</f>
        <v>18</v>
      </c>
      <c r="H11" s="53"/>
      <c r="I11" s="54"/>
    </row>
    <row r="12" spans="1:9" ht="15">
      <c r="A12" s="48" t="s">
        <v>4</v>
      </c>
      <c r="B12" s="52">
        <f>MONTHLY!B8</f>
        <v>43996</v>
      </c>
      <c r="C12" s="48">
        <f>MONTHLY!C8</f>
        <v>53</v>
      </c>
      <c r="D12" s="48" t="str">
        <f>MONTHLY!D8</f>
        <v>Amber Austin</v>
      </c>
      <c r="E12" s="50">
        <f>MONTHLY!E8</f>
        <v>18</v>
      </c>
      <c r="H12" s="53"/>
      <c r="I12" s="53"/>
    </row>
    <row r="13" spans="1:9" ht="15">
      <c r="A13" s="48" t="s">
        <v>5</v>
      </c>
      <c r="B13" s="52">
        <f>MONTHLY!B9</f>
        <v>44003</v>
      </c>
      <c r="C13" s="48">
        <f>MONTHLY!C9</f>
        <v>25</v>
      </c>
      <c r="D13" s="48" t="str">
        <f>MONTHLY!D9</f>
        <v>L &amp; A Clark</v>
      </c>
      <c r="E13" s="50">
        <f>MONTHLY!E9</f>
        <v>18</v>
      </c>
      <c r="H13" s="53"/>
      <c r="I13" s="55"/>
    </row>
    <row r="14" spans="1:9" ht="15">
      <c r="A14" s="48" t="s">
        <v>6</v>
      </c>
      <c r="B14" s="52">
        <f>MONTHLY!B10</f>
        <v>44010</v>
      </c>
      <c r="C14" s="48">
        <f>MONTHLY!C10</f>
        <v>70</v>
      </c>
      <c r="D14" s="48" t="str">
        <f>MONTHLY!D10</f>
        <v>Jane Symner</v>
      </c>
      <c r="E14" s="50">
        <f>MONTHLY!E10</f>
        <v>18</v>
      </c>
      <c r="H14" s="53"/>
      <c r="I14" s="55"/>
    </row>
    <row r="15" spans="1:9" ht="15">
      <c r="A15" s="48" t="s">
        <v>7</v>
      </c>
      <c r="B15" s="52" t="str">
        <f>MONTHLY!B11</f>
        <v>N/A</v>
      </c>
      <c r="C15" s="48" t="str">
        <f>MONTHLY!C11</f>
        <v>N/A</v>
      </c>
      <c r="D15" s="48" t="str">
        <f>MONTHLY!D11</f>
        <v>N/A</v>
      </c>
      <c r="E15" s="50">
        <f>MONTHLY!E11</f>
        <v>0</v>
      </c>
      <c r="H15" s="53"/>
      <c r="I15" s="55"/>
    </row>
    <row r="16" spans="1:9" ht="15">
      <c r="A16" s="48" t="s">
        <v>8</v>
      </c>
      <c r="B16" s="68" t="str">
        <f>MONTHLY!$D$3</f>
        <v>June</v>
      </c>
      <c r="C16" s="48">
        <f>MONTHLY!C12</f>
        <v>36</v>
      </c>
      <c r="D16" s="48" t="str">
        <f>MONTHLY!D12</f>
        <v>Linda Ingram</v>
      </c>
      <c r="E16" s="50">
        <f>MONTHLY!$E$12</f>
        <v>26</v>
      </c>
      <c r="H16" s="53"/>
      <c r="I16" s="55"/>
    </row>
    <row r="17" spans="1:9" ht="15">
      <c r="A17" s="53"/>
      <c r="B17" s="53"/>
      <c r="C17" s="53"/>
      <c r="D17" s="53"/>
      <c r="E17" s="56"/>
      <c r="H17" s="53"/>
      <c r="I17" s="53"/>
    </row>
    <row r="18" spans="1:9" ht="15">
      <c r="A18" s="53"/>
      <c r="B18" s="53"/>
      <c r="C18" s="53"/>
      <c r="D18" s="53"/>
      <c r="E18" s="56"/>
      <c r="H18" s="53"/>
      <c r="I18" s="53"/>
    </row>
    <row r="19" spans="1:9" ht="15">
      <c r="A19" s="48" t="s">
        <v>2</v>
      </c>
      <c r="B19" s="49" t="s">
        <v>89</v>
      </c>
      <c r="C19" s="156" t="s">
        <v>74</v>
      </c>
      <c r="D19" s="156"/>
      <c r="E19" s="157"/>
      <c r="H19" s="53"/>
      <c r="I19" s="53"/>
    </row>
    <row r="20" spans="1:9" ht="15">
      <c r="A20" s="48"/>
      <c r="B20" s="48"/>
      <c r="C20" s="48" t="s">
        <v>9</v>
      </c>
      <c r="D20" s="48" t="s">
        <v>10</v>
      </c>
      <c r="E20" s="57" t="s">
        <v>14</v>
      </c>
      <c r="H20" s="53"/>
      <c r="I20" s="53"/>
    </row>
    <row r="21" spans="1:5" ht="15">
      <c r="A21" s="51"/>
      <c r="B21" s="51"/>
      <c r="C21" s="48"/>
      <c r="D21" s="48"/>
      <c r="E21" s="50"/>
    </row>
    <row r="22" spans="1:5" ht="15">
      <c r="A22" s="48" t="s">
        <v>3</v>
      </c>
      <c r="B22" s="52">
        <f>MONTHLY!B7</f>
        <v>43989</v>
      </c>
      <c r="C22" s="48">
        <f>MONTHLY!G7</f>
        <v>10</v>
      </c>
      <c r="D22" s="48" t="str">
        <f>MONTHLY!H7</f>
        <v>Donna Middleditch</v>
      </c>
      <c r="E22" s="50">
        <f>MONTHLY!I7</f>
        <v>12</v>
      </c>
    </row>
    <row r="23" spans="1:5" ht="15">
      <c r="A23" s="48" t="s">
        <v>4</v>
      </c>
      <c r="B23" s="52">
        <f>MONTHLY!B8</f>
        <v>43996</v>
      </c>
      <c r="C23" s="48">
        <f>MONTHLY!G8</f>
        <v>15</v>
      </c>
      <c r="D23" s="48" t="str">
        <f>MONTHLY!H8</f>
        <v>Mervyn Brown</v>
      </c>
      <c r="E23" s="50">
        <f>MONTHLY!I8</f>
        <v>12</v>
      </c>
    </row>
    <row r="24" spans="1:5" ht="15">
      <c r="A24" s="48" t="s">
        <v>5</v>
      </c>
      <c r="B24" s="52">
        <f>MONTHLY!B9</f>
        <v>44003</v>
      </c>
      <c r="C24" s="48">
        <f>MONTHLY!G9</f>
        <v>13</v>
      </c>
      <c r="D24" s="48" t="str">
        <f>MONTHLY!H9</f>
        <v>D &amp; C Smith</v>
      </c>
      <c r="E24" s="50">
        <f>MONTHLY!I9</f>
        <v>12</v>
      </c>
    </row>
    <row r="25" spans="1:5" ht="15">
      <c r="A25" s="48" t="s">
        <v>6</v>
      </c>
      <c r="B25" s="52">
        <f>MONTHLY!B10</f>
        <v>44010</v>
      </c>
      <c r="C25" s="48">
        <f>MONTHLY!G10</f>
        <v>29</v>
      </c>
      <c r="D25" s="48" t="str">
        <f>MONTHLY!H10</f>
        <v>Kate Jarvis</v>
      </c>
      <c r="E25" s="50">
        <f>MONTHLY!I10</f>
        <v>12</v>
      </c>
    </row>
    <row r="26" spans="1:5" ht="15">
      <c r="A26" s="48" t="s">
        <v>7</v>
      </c>
      <c r="B26" s="52" t="str">
        <f>MONTHLY!B11</f>
        <v>N/A</v>
      </c>
      <c r="C26" s="48" t="str">
        <f>MONTHLY!G11</f>
        <v>N/A</v>
      </c>
      <c r="D26" s="48" t="str">
        <f>MONTHLY!H11</f>
        <v>N/A</v>
      </c>
      <c r="E26" s="50">
        <f>MONTHLY!I11</f>
        <v>0</v>
      </c>
    </row>
    <row r="27" spans="1:5" ht="15">
      <c r="A27" s="48" t="s">
        <v>8</v>
      </c>
      <c r="B27" s="68" t="str">
        <f>MONTHLY!$D$3</f>
        <v>June</v>
      </c>
      <c r="C27" s="48">
        <f>MONTHLY!G12</f>
        <v>26</v>
      </c>
      <c r="D27" s="48" t="str">
        <f>MONTHLY!H12</f>
        <v>Martin Reece</v>
      </c>
      <c r="E27" s="50">
        <f>MONTHLY!$I$12</f>
        <v>17</v>
      </c>
    </row>
    <row r="28" spans="1:5" ht="15">
      <c r="A28" s="53"/>
      <c r="B28" s="53"/>
      <c r="C28" s="53"/>
      <c r="D28" s="53"/>
      <c r="E28" s="56"/>
    </row>
    <row r="29" spans="1:5" ht="15">
      <c r="A29" s="53"/>
      <c r="B29" s="53"/>
      <c r="C29" s="53"/>
      <c r="D29" s="53"/>
      <c r="E29" s="56"/>
    </row>
    <row r="30" spans="1:5" ht="15">
      <c r="A30" s="48" t="s">
        <v>2</v>
      </c>
      <c r="B30" s="49" t="s">
        <v>89</v>
      </c>
      <c r="C30" s="154" t="s">
        <v>75</v>
      </c>
      <c r="D30" s="154"/>
      <c r="E30" s="157"/>
    </row>
    <row r="31" spans="1:5" ht="15">
      <c r="A31" s="48"/>
      <c r="B31" s="48"/>
      <c r="C31" s="58" t="s">
        <v>9</v>
      </c>
      <c r="D31" s="58" t="s">
        <v>10</v>
      </c>
      <c r="E31" s="50" t="s">
        <v>14</v>
      </c>
    </row>
    <row r="32" spans="1:5" ht="15">
      <c r="A32" s="51"/>
      <c r="B32" s="51"/>
      <c r="C32" s="48"/>
      <c r="D32" s="48"/>
      <c r="E32" s="50"/>
    </row>
    <row r="33" spans="1:6" ht="15">
      <c r="A33" s="48" t="s">
        <v>3</v>
      </c>
      <c r="B33" s="52">
        <f>MONTHLY!B7</f>
        <v>43989</v>
      </c>
      <c r="C33" s="48">
        <f>MONTHLY!K7</f>
        <v>56</v>
      </c>
      <c r="D33" s="48" t="str">
        <f>MONTHLY!L7</f>
        <v>Tiona Gardener</v>
      </c>
      <c r="E33" s="50">
        <f>MONTHLY!M7</f>
        <v>7</v>
      </c>
      <c r="F33" s="65"/>
    </row>
    <row r="34" spans="1:5" ht="15">
      <c r="A34" s="48" t="s">
        <v>4</v>
      </c>
      <c r="B34" s="52">
        <f>MONTHLY!B8</f>
        <v>43996</v>
      </c>
      <c r="C34" s="48">
        <f>MONTHLY!K8</f>
        <v>70</v>
      </c>
      <c r="D34" s="48" t="str">
        <f>MONTHLY!L8</f>
        <v>Jane Symner</v>
      </c>
      <c r="E34" s="50">
        <f>MONTHLY!M8</f>
        <v>7</v>
      </c>
    </row>
    <row r="35" spans="1:5" ht="15">
      <c r="A35" s="48" t="s">
        <v>5</v>
      </c>
      <c r="B35" s="52">
        <f>MONTHLY!B9</f>
        <v>44003</v>
      </c>
      <c r="C35" s="48">
        <f>MONTHLY!K9</f>
        <v>16</v>
      </c>
      <c r="D35" s="48" t="s">
        <v>118</v>
      </c>
      <c r="E35" s="50">
        <f>MONTHLY!M9</f>
        <v>7</v>
      </c>
    </row>
    <row r="36" spans="1:5" ht="15">
      <c r="A36" s="48" t="s">
        <v>6</v>
      </c>
      <c r="B36" s="52">
        <f>MONTHLY!B10</f>
        <v>44010</v>
      </c>
      <c r="C36" s="48">
        <f>MONTHLY!K10</f>
        <v>67</v>
      </c>
      <c r="D36" s="48" t="str">
        <f>MONTHLY!L10</f>
        <v>Joan Selway</v>
      </c>
      <c r="E36" s="50">
        <f>MONTHLY!M10</f>
        <v>7</v>
      </c>
    </row>
    <row r="37" spans="1:5" ht="15">
      <c r="A37" s="48" t="s">
        <v>7</v>
      </c>
      <c r="B37" s="52" t="str">
        <f>MONTHLY!B11</f>
        <v>N/A</v>
      </c>
      <c r="C37" s="48" t="str">
        <f>MONTHLY!K11</f>
        <v>N/A</v>
      </c>
      <c r="D37" s="48" t="str">
        <f>MONTHLY!L11</f>
        <v>N/A</v>
      </c>
      <c r="E37" s="50">
        <f>MONTHLY!M11</f>
        <v>0</v>
      </c>
    </row>
    <row r="38" spans="1:5" ht="15">
      <c r="A38" s="48" t="s">
        <v>8</v>
      </c>
      <c r="B38" s="68" t="str">
        <f>MONTHLY!$D$3</f>
        <v>June</v>
      </c>
      <c r="C38" s="48">
        <f>MONTHLY!K12</f>
        <v>33</v>
      </c>
      <c r="D38" s="48" t="str">
        <f>MONTHLY!L12</f>
        <v>A &amp; M Fooks</v>
      </c>
      <c r="E38" s="50">
        <f>MONTHLY!$M$12</f>
        <v>7.5</v>
      </c>
    </row>
    <row r="39" spans="1:5" ht="15">
      <c r="A39" s="58" t="s">
        <v>8</v>
      </c>
      <c r="B39" s="68" t="str">
        <f>MONTHLY!$D$3</f>
        <v>June</v>
      </c>
      <c r="C39" s="48">
        <f>MONTHLY!K13</f>
        <v>102</v>
      </c>
      <c r="D39" s="48" t="str">
        <f>MONTHLY!L13</f>
        <v>M &amp; V Sperring</v>
      </c>
      <c r="E39" s="50">
        <f>MONTHLY!$M$13</f>
        <v>7.5</v>
      </c>
    </row>
    <row r="40" spans="1:5" ht="15">
      <c r="A40" s="53"/>
      <c r="B40" s="53"/>
      <c r="C40" s="53"/>
      <c r="D40" s="53"/>
      <c r="E40" s="56"/>
    </row>
    <row r="41" spans="1:4" ht="15">
      <c r="A41" s="44" t="s">
        <v>12</v>
      </c>
      <c r="B41" s="44"/>
      <c r="C41" s="47"/>
      <c r="D41" s="62" t="str">
        <f>MONTHLY!$D$16</f>
        <v>Barry Leathwood</v>
      </c>
    </row>
    <row r="42" spans="1:4" ht="15">
      <c r="A42" s="44" t="s">
        <v>76</v>
      </c>
      <c r="B42" s="44"/>
      <c r="C42" s="47"/>
      <c r="D42" s="47" t="str">
        <f>MONTHLY!$D$19</f>
        <v>Ann Leathwood</v>
      </c>
    </row>
    <row r="43" spans="1:4" ht="15">
      <c r="A43" s="44" t="s">
        <v>22</v>
      </c>
      <c r="B43" s="47"/>
      <c r="C43" s="47"/>
      <c r="D43" s="62" t="str">
        <f>MONTHLY!$D$21</f>
        <v>Sheena Tucker</v>
      </c>
    </row>
    <row r="44" spans="1:4" ht="15">
      <c r="A44" s="44" t="s">
        <v>119</v>
      </c>
      <c r="B44" s="47"/>
      <c r="C44" s="47"/>
      <c r="D44" s="47"/>
    </row>
    <row r="45" spans="1:5" ht="20.25">
      <c r="A45" s="152" t="s">
        <v>77</v>
      </c>
      <c r="B45" s="152"/>
      <c r="C45" s="118"/>
      <c r="D45" s="158" t="str">
        <f>MONTHLY!$K$2</f>
        <v>7th Aug 2020</v>
      </c>
      <c r="E45" s="159"/>
    </row>
    <row r="46" spans="1:5" ht="20.25">
      <c r="A46" s="152" t="s">
        <v>78</v>
      </c>
      <c r="B46" s="152"/>
      <c r="C46" s="152"/>
      <c r="D46" s="148" t="str">
        <f>MONTHLY!$K$3</f>
        <v>TBA</v>
      </c>
      <c r="E46" s="148"/>
    </row>
    <row r="48" spans="1:11" ht="25.5">
      <c r="A48" s="153" t="s">
        <v>92</v>
      </c>
      <c r="B48" s="153"/>
      <c r="C48" s="153"/>
      <c r="D48" s="153"/>
      <c r="E48" s="153"/>
      <c r="F48" s="59"/>
      <c r="G48" s="60"/>
      <c r="H48" s="60"/>
      <c r="I48" s="60"/>
      <c r="J48" s="60"/>
      <c r="K48" s="60"/>
    </row>
    <row r="50" ht="26.25">
      <c r="B50" s="96" t="s">
        <v>90</v>
      </c>
    </row>
  </sheetData>
  <sheetProtection/>
  <mergeCells count="13">
    <mergeCell ref="A48:E48"/>
    <mergeCell ref="D46:E46"/>
    <mergeCell ref="C8:E8"/>
    <mergeCell ref="C19:E19"/>
    <mergeCell ref="C30:E30"/>
    <mergeCell ref="A45:C45"/>
    <mergeCell ref="D45:E45"/>
    <mergeCell ref="C4:D4"/>
    <mergeCell ref="C5:D5"/>
    <mergeCell ref="A6:B6"/>
    <mergeCell ref="C6:D6"/>
    <mergeCell ref="A2:E2"/>
    <mergeCell ref="A46:C46"/>
  </mergeCells>
  <hyperlinks>
    <hyperlink ref="B50" r:id="rId1" display="http://www.combwich.org.uk/"/>
  </hyperlinks>
  <printOptions/>
  <pageMargins left="0.75" right="0.75" top="1" bottom="1" header="0.5" footer="0.5"/>
  <pageSetup fitToHeight="1" fitToWidth="1" orientation="portrait" paperSize="9" scale="89" r:id="rId2"/>
  <headerFooter alignWithMargins="0">
    <oddHeader>&amp;C&amp;18NOTIFICATION OF OPRA 100 CLUB WINNERS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" sqref="E3:E18"/>
    </sheetView>
  </sheetViews>
  <sheetFormatPr defaultColWidth="9.140625" defaultRowHeight="12.75"/>
  <cols>
    <col min="1" max="1" width="18.28125" style="70" customWidth="1"/>
    <col min="2" max="2" width="7.8515625" style="73" bestFit="1" customWidth="1"/>
    <col min="3" max="3" width="10.28125" style="77" bestFit="1" customWidth="1"/>
    <col min="4" max="4" width="9.140625" style="70" customWidth="1"/>
    <col min="5" max="5" width="9.140625" style="75" customWidth="1"/>
    <col min="6" max="16384" width="9.140625" style="70" customWidth="1"/>
  </cols>
  <sheetData>
    <row r="1" spans="1:5" s="71" customFormat="1" ht="11.25">
      <c r="A1" s="71" t="s">
        <v>80</v>
      </c>
      <c r="B1" s="72" t="s">
        <v>83</v>
      </c>
      <c r="C1" s="76" t="s">
        <v>79</v>
      </c>
      <c r="D1" s="71" t="s">
        <v>81</v>
      </c>
      <c r="E1" s="74" t="s">
        <v>82</v>
      </c>
    </row>
    <row r="2" spans="1:8" ht="11.25">
      <c r="A2" s="70" t="s">
        <v>88</v>
      </c>
      <c r="B2" s="73" t="s">
        <v>88</v>
      </c>
      <c r="C2" s="77" t="s">
        <v>88</v>
      </c>
      <c r="D2" s="70" t="s">
        <v>88</v>
      </c>
      <c r="E2" s="75" t="s">
        <v>88</v>
      </c>
      <c r="H2" s="70" t="s">
        <v>88</v>
      </c>
    </row>
    <row r="3" spans="1:8" ht="11.25">
      <c r="A3" s="70" t="str">
        <f>MONTHLY!D7</f>
        <v>Carol Bradbury</v>
      </c>
      <c r="B3" s="73">
        <f>MONTHLY!C7</f>
        <v>22</v>
      </c>
      <c r="C3" s="77" t="str">
        <f>MONTHLY!$D$1</f>
        <v>3rd July 2020</v>
      </c>
      <c r="D3" s="70">
        <f>MONTHLY!F7</f>
        <v>0</v>
      </c>
      <c r="E3" s="91">
        <f>MONTHLY!E7</f>
        <v>18</v>
      </c>
      <c r="H3" s="70" t="s">
        <v>86</v>
      </c>
    </row>
    <row r="4" spans="1:8" ht="11.25">
      <c r="A4" s="70" t="str">
        <f>MONTHLY!H7</f>
        <v>Donna Middleditch</v>
      </c>
      <c r="B4" s="73">
        <f>MONTHLY!G7</f>
        <v>10</v>
      </c>
      <c r="C4" s="77" t="str">
        <f>MONTHLY!$D$1</f>
        <v>3rd July 2020</v>
      </c>
      <c r="D4" s="70">
        <f>MONTHLY!J7</f>
        <v>0</v>
      </c>
      <c r="E4" s="75">
        <f>MONTHLY!I7</f>
        <v>12</v>
      </c>
      <c r="H4" s="70" t="s">
        <v>86</v>
      </c>
    </row>
    <row r="5" spans="1:8" ht="11.25">
      <c r="A5" s="70" t="str">
        <f>MONTHLY!L7</f>
        <v>Tiona Gardener</v>
      </c>
      <c r="B5" s="73">
        <f>MONTHLY!K7</f>
        <v>56</v>
      </c>
      <c r="C5" s="77" t="str">
        <f>MONTHLY!$D$1</f>
        <v>3rd July 2020</v>
      </c>
      <c r="D5" s="70">
        <f>MONTHLY!N7</f>
        <v>0</v>
      </c>
      <c r="E5" s="75">
        <f>MONTHLY!M7</f>
        <v>7</v>
      </c>
      <c r="H5" s="70" t="s">
        <v>86</v>
      </c>
    </row>
    <row r="6" spans="1:8" ht="11.25">
      <c r="A6" s="70" t="str">
        <f>MONTHLY!D8</f>
        <v>Amber Austin</v>
      </c>
      <c r="B6" s="73">
        <f>MONTHLY!C8</f>
        <v>53</v>
      </c>
      <c r="C6" s="77" t="str">
        <f>MONTHLY!$D$1</f>
        <v>3rd July 2020</v>
      </c>
      <c r="D6" s="70">
        <f>MONTHLY!F8</f>
        <v>0</v>
      </c>
      <c r="E6" s="91">
        <f>MONTHLY!E8</f>
        <v>18</v>
      </c>
      <c r="H6" s="70" t="s">
        <v>86</v>
      </c>
    </row>
    <row r="7" spans="1:8" ht="11.25">
      <c r="A7" s="70" t="str">
        <f>MONTHLY!H8</f>
        <v>Mervyn Brown</v>
      </c>
      <c r="B7" s="73">
        <f>MONTHLY!G8</f>
        <v>15</v>
      </c>
      <c r="C7" s="77" t="str">
        <f>MONTHLY!$D$1</f>
        <v>3rd July 2020</v>
      </c>
      <c r="D7" s="70">
        <f>MONTHLY!J8</f>
        <v>0</v>
      </c>
      <c r="E7" s="75">
        <f>MONTHLY!I8</f>
        <v>12</v>
      </c>
      <c r="H7" s="70" t="s">
        <v>86</v>
      </c>
    </row>
    <row r="8" spans="1:8" ht="11.25">
      <c r="A8" s="70" t="str">
        <f>MONTHLY!L8</f>
        <v>Jane Symner</v>
      </c>
      <c r="B8" s="73">
        <f>MONTHLY!K8</f>
        <v>70</v>
      </c>
      <c r="C8" s="77" t="str">
        <f>MONTHLY!$D$1</f>
        <v>3rd July 2020</v>
      </c>
      <c r="D8" s="70">
        <f>MONTHLY!N8</f>
        <v>0</v>
      </c>
      <c r="E8" s="75">
        <f>MONTHLY!M8</f>
        <v>7</v>
      </c>
      <c r="H8" s="70" t="s">
        <v>86</v>
      </c>
    </row>
    <row r="9" spans="1:8" ht="11.25">
      <c r="A9" s="70" t="str">
        <f>MONTHLY!D9</f>
        <v>L &amp; A Clark</v>
      </c>
      <c r="B9" s="73">
        <f>MONTHLY!C9</f>
        <v>25</v>
      </c>
      <c r="C9" s="77" t="str">
        <f>MONTHLY!$D$1</f>
        <v>3rd July 2020</v>
      </c>
      <c r="D9" s="70">
        <f>MONTHLY!F9</f>
        <v>0</v>
      </c>
      <c r="E9" s="91">
        <f>MONTHLY!E9</f>
        <v>18</v>
      </c>
      <c r="H9" s="70" t="s">
        <v>86</v>
      </c>
    </row>
    <row r="10" spans="1:8" ht="11.25">
      <c r="A10" s="104" t="str">
        <f>MONTHLY!H9</f>
        <v>D &amp; C Smith</v>
      </c>
      <c r="B10" s="105">
        <f>MONTHLY!G9</f>
        <v>13</v>
      </c>
      <c r="C10" s="106" t="str">
        <f>MONTHLY!$D$1</f>
        <v>3rd July 2020</v>
      </c>
      <c r="D10" s="104">
        <f>MONTHLY!J9</f>
        <v>0</v>
      </c>
      <c r="E10" s="107">
        <f>MONTHLY!I9</f>
        <v>12</v>
      </c>
      <c r="F10" s="104"/>
      <c r="G10" s="104"/>
      <c r="H10" s="104" t="s">
        <v>86</v>
      </c>
    </row>
    <row r="11" spans="1:8" ht="11.25">
      <c r="A11" s="104" t="str">
        <f>MONTHLY!L9</f>
        <v>Dorothy Barton</v>
      </c>
      <c r="B11" s="105">
        <f>MONTHLY!K9</f>
        <v>16</v>
      </c>
      <c r="C11" s="106" t="str">
        <f>MONTHLY!$D$1</f>
        <v>3rd July 2020</v>
      </c>
      <c r="D11" s="104">
        <f>MONTHLY!N9</f>
        <v>0</v>
      </c>
      <c r="E11" s="108">
        <f>MONTHLY!M9</f>
        <v>7</v>
      </c>
      <c r="F11" s="104"/>
      <c r="G11" s="104"/>
      <c r="H11" s="104" t="s">
        <v>86</v>
      </c>
    </row>
    <row r="12" spans="1:8" ht="11.25">
      <c r="A12" s="104" t="str">
        <f>MONTHLY!D10</f>
        <v>Jane Symner</v>
      </c>
      <c r="B12" s="105">
        <f>MONTHLY!C10</f>
        <v>70</v>
      </c>
      <c r="C12" s="106" t="str">
        <f>MONTHLY!$D$1</f>
        <v>3rd July 2020</v>
      </c>
      <c r="D12" s="104">
        <f>MONTHLY!F10</f>
        <v>0</v>
      </c>
      <c r="E12" s="108">
        <f>MONTHLY!E10</f>
        <v>18</v>
      </c>
      <c r="F12" s="104"/>
      <c r="G12" s="104"/>
      <c r="H12" s="104" t="s">
        <v>86</v>
      </c>
    </row>
    <row r="13" spans="1:8" ht="11.25">
      <c r="A13" s="70" t="str">
        <f>MONTHLY!H10</f>
        <v>Kate Jarvis</v>
      </c>
      <c r="B13" s="73">
        <f>MONTHLY!G10</f>
        <v>29</v>
      </c>
      <c r="C13" s="77" t="str">
        <f>MONTHLY!$D$1</f>
        <v>3rd July 2020</v>
      </c>
      <c r="D13" s="70">
        <f>MONTHLY!J10</f>
        <v>0</v>
      </c>
      <c r="E13" s="75">
        <f>MONTHLY!I10</f>
        <v>12</v>
      </c>
      <c r="H13" s="70" t="s">
        <v>86</v>
      </c>
    </row>
    <row r="14" spans="1:8" ht="11.25">
      <c r="A14" s="70" t="str">
        <f>MONTHLY!L10</f>
        <v>Joan Selway</v>
      </c>
      <c r="B14" s="73">
        <f>MONTHLY!K10</f>
        <v>67</v>
      </c>
      <c r="C14" s="77" t="str">
        <f>MONTHLY!$D$1</f>
        <v>3rd July 2020</v>
      </c>
      <c r="D14" s="70">
        <f>MONTHLY!N10</f>
        <v>0</v>
      </c>
      <c r="E14" s="75">
        <f>MONTHLY!M10</f>
        <v>7</v>
      </c>
      <c r="H14" s="70" t="s">
        <v>86</v>
      </c>
    </row>
    <row r="15" spans="1:8" ht="11.25">
      <c r="A15" s="70" t="str">
        <f>MONTHLY!D12</f>
        <v>Linda Ingram</v>
      </c>
      <c r="B15" s="73">
        <f>MONTHLY!C12</f>
        <v>36</v>
      </c>
      <c r="C15" s="77" t="str">
        <f>MONTHLY!$D$1</f>
        <v>3rd July 2020</v>
      </c>
      <c r="D15" s="70">
        <f>MONTHLY!F12</f>
        <v>0</v>
      </c>
      <c r="E15" s="91">
        <f>MONTHLY!E12</f>
        <v>26</v>
      </c>
      <c r="H15" s="70" t="s">
        <v>86</v>
      </c>
    </row>
    <row r="16" spans="1:8" ht="11.25">
      <c r="A16" s="70" t="str">
        <f>MONTHLY!H12</f>
        <v>Martin Reece</v>
      </c>
      <c r="B16" s="73">
        <f>MONTHLY!G12</f>
        <v>26</v>
      </c>
      <c r="C16" s="77" t="str">
        <f>MONTHLY!$D$1</f>
        <v>3rd July 2020</v>
      </c>
      <c r="D16" s="70">
        <f>MONTHLY!J12</f>
        <v>0</v>
      </c>
      <c r="E16" s="75">
        <f>MONTHLY!I12</f>
        <v>17</v>
      </c>
      <c r="H16" s="70" t="s">
        <v>86</v>
      </c>
    </row>
    <row r="17" spans="1:8" ht="11.25">
      <c r="A17" s="70" t="str">
        <f>MONTHLY!L12</f>
        <v>A &amp; M Fooks</v>
      </c>
      <c r="B17" s="73">
        <f>MONTHLY!K12</f>
        <v>33</v>
      </c>
      <c r="C17" s="77" t="str">
        <f>MONTHLY!$D$1</f>
        <v>3rd July 2020</v>
      </c>
      <c r="D17" s="70">
        <f>MONTHLY!N12</f>
        <v>0</v>
      </c>
      <c r="E17" s="75">
        <f>MONTHLY!M12</f>
        <v>7.5</v>
      </c>
      <c r="H17" s="70" t="s">
        <v>86</v>
      </c>
    </row>
    <row r="18" spans="1:8" ht="11.25">
      <c r="A18" s="70" t="str">
        <f>MONTHLY!L13</f>
        <v>M &amp; V Sperring</v>
      </c>
      <c r="B18" s="73">
        <f>MONTHLY!K13</f>
        <v>102</v>
      </c>
      <c r="C18" s="77" t="str">
        <f>MONTHLY!$D$1</f>
        <v>3rd July 2020</v>
      </c>
      <c r="D18" s="70">
        <f>MONTHLY!N13</f>
        <v>0</v>
      </c>
      <c r="E18" s="75">
        <f>MONTHLY!M13</f>
        <v>7.5</v>
      </c>
      <c r="H18" s="70" t="s">
        <v>86</v>
      </c>
    </row>
    <row r="22" ht="12.75">
      <c r="H22" s="90" t="s">
        <v>84</v>
      </c>
    </row>
    <row r="23" spans="2:5" ht="12.75">
      <c r="B23" s="90"/>
      <c r="C23" s="90"/>
      <c r="D23" s="90"/>
      <c r="E23" s="90"/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7">
      <selection activeCell="K9" sqref="K9:L9"/>
    </sheetView>
  </sheetViews>
  <sheetFormatPr defaultColWidth="9.140625" defaultRowHeight="12.75"/>
  <cols>
    <col min="2" max="2" width="8.00390625" style="0" customWidth="1"/>
    <col min="6" max="6" width="12.28125" style="0" customWidth="1"/>
    <col min="7" max="7" width="15.421875" style="0" customWidth="1"/>
  </cols>
  <sheetData>
    <row r="2" spans="1:8" ht="30" customHeight="1">
      <c r="A2" s="169" t="s">
        <v>39</v>
      </c>
      <c r="B2" s="169"/>
      <c r="C2" s="35"/>
      <c r="D2" s="171" t="s">
        <v>93</v>
      </c>
      <c r="E2" s="172"/>
      <c r="F2" s="172"/>
      <c r="G2" s="172"/>
      <c r="H2" s="18"/>
    </row>
    <row r="3" spans="1:8" ht="30" customHeight="1">
      <c r="A3" s="169" t="s">
        <v>40</v>
      </c>
      <c r="B3" s="170"/>
      <c r="C3" s="170"/>
      <c r="D3" s="173">
        <v>2020</v>
      </c>
      <c r="E3" s="173"/>
      <c r="H3" s="19"/>
    </row>
    <row r="4" spans="1:8" ht="30" customHeight="1">
      <c r="A4" s="34"/>
      <c r="B4" s="36"/>
      <c r="C4" s="36"/>
      <c r="D4" s="20"/>
      <c r="E4" s="20"/>
      <c r="H4" s="19"/>
    </row>
    <row r="5" ht="12.75">
      <c r="H5" s="19"/>
    </row>
    <row r="6" spans="1:13" ht="20.25">
      <c r="A6" s="3" t="s">
        <v>24</v>
      </c>
      <c r="B6" s="1"/>
      <c r="C6" s="1"/>
      <c r="D6" s="1"/>
      <c r="E6" s="20"/>
      <c r="F6" s="20"/>
      <c r="G6" s="162" t="s">
        <v>25</v>
      </c>
      <c r="H6" s="162"/>
      <c r="I6" s="162"/>
      <c r="J6" s="162"/>
      <c r="K6" s="27"/>
      <c r="L6" s="27"/>
      <c r="M6" s="20"/>
    </row>
    <row r="7" spans="1:14" ht="30" customHeight="1">
      <c r="A7" s="3" t="s">
        <v>41</v>
      </c>
      <c r="B7" s="1"/>
      <c r="C7" s="1"/>
      <c r="D7" s="1"/>
      <c r="E7" s="1"/>
      <c r="F7" s="1"/>
      <c r="G7" s="2" t="s">
        <v>37</v>
      </c>
      <c r="H7" s="163" t="s">
        <v>36</v>
      </c>
      <c r="I7" s="164"/>
      <c r="J7" s="21">
        <v>0.05</v>
      </c>
      <c r="K7" s="1"/>
      <c r="L7" s="1"/>
      <c r="M7" s="1"/>
      <c r="N7" s="1"/>
    </row>
    <row r="8" spans="1:14" ht="19.5" customHeight="1">
      <c r="A8" s="3"/>
      <c r="B8" s="1"/>
      <c r="C8" s="1"/>
      <c r="D8" s="1"/>
      <c r="E8" s="1"/>
      <c r="F8" s="1"/>
      <c r="G8" s="2" t="s">
        <v>26</v>
      </c>
      <c r="H8" s="165">
        <v>1274</v>
      </c>
      <c r="I8" s="166"/>
      <c r="J8" s="14">
        <f>H8*0.05</f>
        <v>63.7</v>
      </c>
      <c r="K8" s="1"/>
      <c r="L8" s="1"/>
      <c r="M8" s="1"/>
      <c r="N8" s="1"/>
    </row>
    <row r="9" spans="1:14" ht="19.5" customHeight="1">
      <c r="A9" s="161" t="s">
        <v>27</v>
      </c>
      <c r="B9" s="161"/>
      <c r="C9" s="161"/>
      <c r="D9" s="160">
        <f>SUM(J8:J11)</f>
        <v>130.65</v>
      </c>
      <c r="E9" s="160"/>
      <c r="F9" s="23"/>
      <c r="G9" s="2" t="s">
        <v>28</v>
      </c>
      <c r="H9" s="165">
        <v>1339</v>
      </c>
      <c r="I9" s="166"/>
      <c r="J9" s="14">
        <f>H9*0.05</f>
        <v>66.95</v>
      </c>
      <c r="K9" s="1"/>
      <c r="L9" s="1"/>
      <c r="M9" s="1"/>
      <c r="N9" s="1"/>
    </row>
    <row r="10" spans="1:14" ht="19.5" customHeight="1">
      <c r="A10" s="161"/>
      <c r="B10" s="161"/>
      <c r="C10" s="161"/>
      <c r="D10" s="161"/>
      <c r="E10" s="161"/>
      <c r="F10" s="22"/>
      <c r="G10" s="2" t="s">
        <v>29</v>
      </c>
      <c r="H10" s="165"/>
      <c r="I10" s="166"/>
      <c r="J10" s="14">
        <f>H10*0.05</f>
        <v>0</v>
      </c>
      <c r="K10" s="1"/>
      <c r="L10" s="1"/>
      <c r="M10" s="1"/>
      <c r="N10" s="1"/>
    </row>
    <row r="11" spans="1:14" ht="19.5" customHeight="1">
      <c r="A11" s="3"/>
      <c r="B11" s="1"/>
      <c r="C11" s="1"/>
      <c r="D11" s="1"/>
      <c r="E11" s="1"/>
      <c r="F11" s="1"/>
      <c r="G11" s="2" t="s">
        <v>30</v>
      </c>
      <c r="H11" s="165"/>
      <c r="I11" s="166"/>
      <c r="J11" s="14">
        <f>H11*0.05</f>
        <v>0</v>
      </c>
      <c r="K11" s="1"/>
      <c r="L11" s="1"/>
      <c r="M11" s="1"/>
      <c r="N11" s="1"/>
    </row>
    <row r="12" spans="1:14" ht="19.5" customHeight="1">
      <c r="A12" s="159"/>
      <c r="B12" s="159"/>
      <c r="C12" s="159"/>
      <c r="E12" s="1"/>
      <c r="F12" s="1"/>
      <c r="G12" s="2" t="s">
        <v>31</v>
      </c>
      <c r="H12" s="131">
        <f>SUM(H8:H11)</f>
        <v>2613</v>
      </c>
      <c r="I12" s="142"/>
      <c r="J12" s="14">
        <f>SUM(J8:J11)</f>
        <v>130.65</v>
      </c>
      <c r="K12" s="1"/>
      <c r="L12" s="1"/>
      <c r="M12" s="1"/>
      <c r="N12" s="1"/>
    </row>
    <row r="13" spans="1:14" ht="19.5" customHeight="1">
      <c r="A13" s="1"/>
      <c r="B13" s="1"/>
      <c r="C13" s="1"/>
      <c r="E13" s="1"/>
      <c r="F13" s="1"/>
      <c r="G13" s="10"/>
      <c r="H13" s="16"/>
      <c r="I13" s="10"/>
      <c r="J13" s="16"/>
      <c r="K13" s="1"/>
      <c r="L13" s="1"/>
      <c r="M13" s="1"/>
      <c r="N13" s="1"/>
    </row>
    <row r="14" spans="1:14" ht="19.5" customHeight="1">
      <c r="A14" s="1"/>
      <c r="B14" s="1"/>
      <c r="C14" s="1"/>
      <c r="E14" s="1"/>
      <c r="F14" s="1"/>
      <c r="G14" s="10"/>
      <c r="H14" s="16"/>
      <c r="I14" s="10"/>
      <c r="J14" s="16"/>
      <c r="K14" s="1"/>
      <c r="L14" s="1"/>
      <c r="M14" s="1"/>
      <c r="N14" s="1"/>
    </row>
    <row r="15" spans="1:14" ht="12.75">
      <c r="A15" s="1"/>
      <c r="B15" s="1"/>
      <c r="C15" s="1"/>
      <c r="D15" s="15"/>
      <c r="E15" s="1"/>
      <c r="F15" s="1"/>
      <c r="G15" s="1"/>
      <c r="H15" s="11"/>
      <c r="I15" s="1"/>
      <c r="J15" s="3"/>
      <c r="K15" s="1"/>
      <c r="L15" s="1"/>
      <c r="M15" s="1"/>
      <c r="N15" s="1"/>
    </row>
    <row r="16" spans="1:14" ht="24.75" customHeight="1">
      <c r="A16" s="162"/>
      <c r="B16" s="162"/>
      <c r="C16" s="162"/>
      <c r="D16" s="14" t="s">
        <v>9</v>
      </c>
      <c r="E16" s="162" t="s">
        <v>10</v>
      </c>
      <c r="F16" s="162"/>
      <c r="G16" s="162"/>
      <c r="H16" s="176" t="s">
        <v>14</v>
      </c>
      <c r="I16" s="162"/>
      <c r="J16" s="33" t="s">
        <v>38</v>
      </c>
      <c r="K16" s="1"/>
      <c r="L16" s="1"/>
      <c r="M16" s="1"/>
      <c r="N16" s="1"/>
    </row>
    <row r="17" spans="1:14" ht="24.75" customHeight="1">
      <c r="A17" s="141" t="s">
        <v>32</v>
      </c>
      <c r="B17" s="167"/>
      <c r="C17" s="142"/>
      <c r="D17" s="32"/>
      <c r="E17" s="168"/>
      <c r="F17" s="168"/>
      <c r="G17" s="168"/>
      <c r="H17" s="131">
        <v>0</v>
      </c>
      <c r="I17" s="142"/>
      <c r="J17" s="26"/>
      <c r="K17" s="1"/>
      <c r="L17" s="1"/>
      <c r="M17" s="1"/>
      <c r="N17" s="1"/>
    </row>
    <row r="18" spans="1:10" ht="24.75" customHeight="1">
      <c r="A18" s="141" t="s">
        <v>33</v>
      </c>
      <c r="B18" s="167"/>
      <c r="C18" s="142"/>
      <c r="D18" s="32"/>
      <c r="E18" s="168"/>
      <c r="F18" s="168"/>
      <c r="G18" s="168"/>
      <c r="H18" s="131">
        <v>0</v>
      </c>
      <c r="I18" s="142"/>
      <c r="J18" s="26"/>
    </row>
    <row r="19" spans="1:14" ht="24.75" customHeight="1">
      <c r="A19" s="141" t="s">
        <v>34</v>
      </c>
      <c r="B19" s="167"/>
      <c r="C19" s="142"/>
      <c r="D19" s="32"/>
      <c r="E19" s="168"/>
      <c r="F19" s="168"/>
      <c r="G19" s="168"/>
      <c r="H19" s="131">
        <v>0</v>
      </c>
      <c r="I19" s="142"/>
      <c r="J19" s="26"/>
      <c r="K19" s="1"/>
      <c r="L19" s="1"/>
      <c r="M19" s="1"/>
      <c r="N19" s="1"/>
    </row>
    <row r="20" spans="1:14" ht="24.75" customHeight="1">
      <c r="A20" s="141" t="s">
        <v>35</v>
      </c>
      <c r="B20" s="167"/>
      <c r="C20" s="142"/>
      <c r="D20" s="32"/>
      <c r="E20" s="168"/>
      <c r="F20" s="168"/>
      <c r="G20" s="168"/>
      <c r="H20" s="177">
        <f>SUM(H17:I19)</f>
        <v>0</v>
      </c>
      <c r="I20" s="142"/>
      <c r="J20" s="21"/>
      <c r="K20" s="28"/>
      <c r="L20" s="28"/>
      <c r="M20" s="28"/>
      <c r="N20" s="28"/>
    </row>
    <row r="21" spans="3:14" ht="24.75" customHeight="1">
      <c r="C21" s="10"/>
      <c r="D21" s="10"/>
      <c r="E21" s="10"/>
      <c r="F21" s="29"/>
      <c r="G21" s="30"/>
      <c r="H21" s="30"/>
      <c r="I21" s="30"/>
      <c r="J21" s="31"/>
      <c r="K21" s="28"/>
      <c r="L21" s="28"/>
      <c r="M21" s="28"/>
      <c r="N21" s="28"/>
    </row>
    <row r="22" spans="1:14" ht="12.75">
      <c r="A22" s="24"/>
      <c r="B22" s="10"/>
      <c r="C22" s="25"/>
      <c r="D22" s="10"/>
      <c r="E22" s="10"/>
      <c r="F22" s="10"/>
      <c r="G22" s="174"/>
      <c r="H22" s="174"/>
      <c r="I22" s="10"/>
      <c r="J22" s="175"/>
      <c r="K22" s="175"/>
      <c r="L22" s="175"/>
      <c r="M22" s="174"/>
      <c r="N22" s="174"/>
    </row>
    <row r="24" spans="1:9" ht="19.5" customHeight="1">
      <c r="A24" s="3" t="s">
        <v>12</v>
      </c>
      <c r="B24" s="1"/>
      <c r="C24" s="1"/>
      <c r="D24" s="11"/>
      <c r="E24" s="1"/>
      <c r="F24" s="1"/>
      <c r="G24" s="1"/>
      <c r="H24" s="17" t="s">
        <v>17</v>
      </c>
      <c r="I24" s="1"/>
    </row>
    <row r="25" spans="1:9" ht="19.5" customHeight="1">
      <c r="A25" s="3" t="s">
        <v>13</v>
      </c>
      <c r="B25" s="1"/>
      <c r="C25" s="1"/>
      <c r="D25" s="11"/>
      <c r="E25" s="1"/>
      <c r="F25" s="1"/>
      <c r="G25" s="1"/>
      <c r="H25" s="15"/>
      <c r="I25" s="1"/>
    </row>
    <row r="26" spans="1:9" ht="19.5" customHeight="1">
      <c r="A26" s="3"/>
      <c r="B26" s="1"/>
      <c r="C26" s="1"/>
      <c r="D26" s="11"/>
      <c r="E26" s="1"/>
      <c r="F26" s="1"/>
      <c r="G26" s="1"/>
      <c r="H26" s="15"/>
      <c r="I26" s="1"/>
    </row>
    <row r="27" spans="1:9" ht="19.5" customHeight="1">
      <c r="A27" s="3" t="s">
        <v>21</v>
      </c>
      <c r="B27" s="1"/>
      <c r="C27" s="1"/>
      <c r="D27" s="11"/>
      <c r="E27" s="1"/>
      <c r="F27" s="1"/>
      <c r="G27" s="1"/>
      <c r="H27" s="17" t="s">
        <v>17</v>
      </c>
      <c r="I27" s="1"/>
    </row>
    <row r="28" spans="1:9" ht="19.5" customHeight="1">
      <c r="A28" s="3"/>
      <c r="B28" s="1"/>
      <c r="C28" s="1"/>
      <c r="D28" s="11"/>
      <c r="E28" s="1"/>
      <c r="F28" s="1"/>
      <c r="G28" s="1"/>
      <c r="H28" s="15"/>
      <c r="I28" s="1"/>
    </row>
    <row r="29" spans="1:9" ht="19.5" customHeight="1">
      <c r="A29" s="3" t="s">
        <v>22</v>
      </c>
      <c r="B29" s="1"/>
      <c r="C29" s="1"/>
      <c r="D29" s="11"/>
      <c r="E29" s="1"/>
      <c r="F29" s="1"/>
      <c r="G29" s="1"/>
      <c r="H29" s="17" t="s">
        <v>23</v>
      </c>
      <c r="I29" s="1"/>
    </row>
    <row r="30" spans="1:9" ht="19.5" customHeight="1">
      <c r="A30" s="3"/>
      <c r="B30" s="1"/>
      <c r="C30" s="1"/>
      <c r="D30" s="11"/>
      <c r="E30" s="1"/>
      <c r="F30" s="1"/>
      <c r="G30" s="1"/>
      <c r="H30" s="17"/>
      <c r="I30" s="1"/>
    </row>
    <row r="31" spans="1:9" ht="19.5" customHeight="1">
      <c r="A31" s="1"/>
      <c r="B31" s="1"/>
      <c r="C31" s="1"/>
      <c r="D31" s="11"/>
      <c r="E31" s="1"/>
      <c r="F31" s="1"/>
      <c r="G31" s="1"/>
      <c r="H31" s="15"/>
      <c r="I31" s="1"/>
    </row>
    <row r="32" spans="1:9" ht="19.5" customHeight="1">
      <c r="A32" s="3" t="s">
        <v>15</v>
      </c>
      <c r="B32" s="1"/>
      <c r="C32" s="1"/>
      <c r="D32" s="11"/>
      <c r="E32" s="1"/>
      <c r="F32" s="1"/>
      <c r="G32" s="1"/>
      <c r="H32" s="15"/>
      <c r="I32" s="1"/>
    </row>
    <row r="33" spans="1:9" ht="19.5" customHeight="1">
      <c r="A33" s="3" t="s">
        <v>16</v>
      </c>
      <c r="B33" s="1"/>
      <c r="C33" s="1"/>
      <c r="D33" s="11"/>
      <c r="E33" s="1"/>
      <c r="F33" s="1"/>
      <c r="G33" s="1"/>
      <c r="H33" s="15"/>
      <c r="I33" s="1"/>
    </row>
    <row r="34" spans="1:9" ht="12.75">
      <c r="A34" s="3"/>
      <c r="B34" s="1"/>
      <c r="C34" s="1"/>
      <c r="D34" s="11"/>
      <c r="E34" s="1"/>
      <c r="F34" s="1"/>
      <c r="G34" s="1"/>
      <c r="H34" s="15"/>
      <c r="I34" s="1"/>
    </row>
  </sheetData>
  <sheetProtection/>
  <mergeCells count="32">
    <mergeCell ref="M22:N22"/>
    <mergeCell ref="H11:I11"/>
    <mergeCell ref="H12:I12"/>
    <mergeCell ref="G22:H22"/>
    <mergeCell ref="J22:L22"/>
    <mergeCell ref="E20:G20"/>
    <mergeCell ref="E16:G16"/>
    <mergeCell ref="H16:I16"/>
    <mergeCell ref="H20:I20"/>
    <mergeCell ref="H19:I19"/>
    <mergeCell ref="H17:I17"/>
    <mergeCell ref="H18:I18"/>
    <mergeCell ref="A3:C3"/>
    <mergeCell ref="D2:G2"/>
    <mergeCell ref="D3:E3"/>
    <mergeCell ref="A2:B2"/>
    <mergeCell ref="A12:C12"/>
    <mergeCell ref="A18:C18"/>
    <mergeCell ref="A16:C16"/>
    <mergeCell ref="A9:C10"/>
    <mergeCell ref="A19:C19"/>
    <mergeCell ref="A17:C17"/>
    <mergeCell ref="A20:C20"/>
    <mergeCell ref="E18:G18"/>
    <mergeCell ref="E19:G19"/>
    <mergeCell ref="E17:G17"/>
    <mergeCell ref="D9:E10"/>
    <mergeCell ref="G6:J6"/>
    <mergeCell ref="H7:I7"/>
    <mergeCell ref="H8:I8"/>
    <mergeCell ref="H9:I9"/>
    <mergeCell ref="H10:I1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&amp;C&amp;14SCHEDULE OF CHRISTMAS DRAW AND WINNERS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Lock</dc:creator>
  <cp:keywords/>
  <dc:description/>
  <cp:lastModifiedBy>Barry</cp:lastModifiedBy>
  <cp:lastPrinted>2020-07-04T14:53:57Z</cp:lastPrinted>
  <dcterms:created xsi:type="dcterms:W3CDTF">2002-04-18T17:48:02Z</dcterms:created>
  <dcterms:modified xsi:type="dcterms:W3CDTF">2020-07-04T14:56:07Z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